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2" i="1" l="1"/>
  <c r="F2" i="1"/>
  <c r="F76" i="1"/>
  <c r="F75" i="1" l="1"/>
  <c r="F74" i="1" l="1"/>
  <c r="F73" i="1" l="1"/>
  <c r="F72" i="1" l="1"/>
  <c r="F71" i="1" l="1"/>
  <c r="F70" i="1" l="1"/>
  <c r="F69" i="1" l="1"/>
  <c r="F68" i="1"/>
  <c r="F67" i="1" l="1"/>
  <c r="F65" i="1"/>
  <c r="F64" i="1"/>
  <c r="F63" i="1" l="1"/>
  <c r="F62" i="1" l="1"/>
  <c r="F61" i="1" l="1"/>
  <c r="F60" i="1" l="1"/>
  <c r="F59" i="1" l="1"/>
  <c r="F58" i="1" l="1"/>
  <c r="F54" i="1" l="1"/>
  <c r="F53" i="1" l="1"/>
  <c r="F52" i="1" l="1"/>
  <c r="F51" i="1" l="1"/>
  <c r="F50" i="1" l="1"/>
  <c r="F44" i="1" l="1"/>
  <c r="F43" i="1"/>
  <c r="F42" i="1"/>
  <c r="F41" i="1" l="1"/>
  <c r="F40" i="1" l="1"/>
  <c r="F39" i="1" l="1"/>
  <c r="F38" i="1" l="1"/>
  <c r="F37" i="1"/>
  <c r="F36" i="1"/>
  <c r="F35" i="1" l="1"/>
  <c r="F34" i="1" l="1"/>
  <c r="F33" i="1"/>
  <c r="F32" i="1" l="1"/>
  <c r="F31" i="1"/>
  <c r="F30" i="1" l="1"/>
  <c r="F29" i="1" l="1"/>
  <c r="F28" i="1"/>
  <c r="F27" i="1"/>
  <c r="F26" i="1" l="1"/>
  <c r="F25" i="1" l="1"/>
  <c r="F23" i="1"/>
  <c r="F24" i="1"/>
  <c r="F22" i="1" l="1"/>
  <c r="F21" i="1" l="1"/>
  <c r="F20" i="1"/>
  <c r="F19" i="1" l="1"/>
  <c r="F18" i="1"/>
  <c r="F15" i="1"/>
  <c r="F16" i="1"/>
  <c r="F17" i="1"/>
  <c r="K2" i="1" l="1"/>
  <c r="F13" i="1" l="1"/>
  <c r="F12" i="1" l="1"/>
  <c r="F11" i="1" l="1"/>
  <c r="F14" i="1" l="1"/>
  <c r="F10" i="1"/>
  <c r="F9" i="1"/>
  <c r="F8" i="1"/>
  <c r="F7" i="1" l="1"/>
  <c r="F6" i="1" l="1"/>
  <c r="F5" i="1"/>
  <c r="D2" i="1" l="1"/>
  <c r="E2" i="1"/>
  <c r="A2" i="1" l="1"/>
  <c r="H50" i="1"/>
  <c r="H41" i="1"/>
  <c r="H40" i="1"/>
  <c r="H38" i="1"/>
</calcChain>
</file>

<file path=xl/sharedStrings.xml><?xml version="1.0" encoding="utf-8"?>
<sst xmlns="http://schemas.openxmlformats.org/spreadsheetml/2006/main" count="81" uniqueCount="44">
  <si>
    <t>ЦЕНА АВТО</t>
  </si>
  <si>
    <t>ЛИТРОВ НА 100 КМ</t>
  </si>
  <si>
    <t>ВСЕГО ЗА АВТО</t>
  </si>
  <si>
    <t>ВСЕГО ЛИТРОВ</t>
  </si>
  <si>
    <t>ВСЕГО ЗА БЕНЗИН</t>
  </si>
  <si>
    <t>ОБЩИЙ ПРОБЕГ КМ</t>
  </si>
  <si>
    <t>ЦЕНА ЛИТРА</t>
  </si>
  <si>
    <t>Esso 98</t>
  </si>
  <si>
    <t>Total  95</t>
  </si>
  <si>
    <t>Aral 102</t>
  </si>
  <si>
    <t>ShV-Power</t>
  </si>
  <si>
    <t>Autobahn  200km</t>
  </si>
  <si>
    <t>V-Power</t>
  </si>
  <si>
    <t>AS+otersw</t>
  </si>
  <si>
    <t>AB120km+Schapbach210km</t>
  </si>
  <si>
    <t>S95 Esso</t>
  </si>
  <si>
    <t>AB ES260KmKA120Km</t>
  </si>
  <si>
    <t>Esso95</t>
  </si>
  <si>
    <t>Total  95Bär</t>
  </si>
  <si>
    <t>Winterkomplettrad Alufelge mit 215/65-R16 99Z M+S Continental TS 850P</t>
  </si>
  <si>
    <t>Стоимость одного км</t>
  </si>
  <si>
    <t>Esso 95</t>
  </si>
  <si>
    <t>AralSE5</t>
  </si>
  <si>
    <t>27.12,2018</t>
  </si>
  <si>
    <t>AU102</t>
  </si>
  <si>
    <t>Tota98Bär</t>
  </si>
  <si>
    <t>Aral95</t>
  </si>
  <si>
    <t>ASPÖtters</t>
  </si>
  <si>
    <t>Tot98Bär</t>
  </si>
  <si>
    <t>Vollkasko</t>
  </si>
  <si>
    <t>Kfz-Versicherung</t>
  </si>
  <si>
    <t>Esso98</t>
  </si>
  <si>
    <t>italia</t>
  </si>
  <si>
    <t>eni pescheria</t>
  </si>
  <si>
    <t>aral95</t>
  </si>
  <si>
    <t>esso98</t>
  </si>
  <si>
    <t>esso95</t>
  </si>
  <si>
    <t xml:space="preserve">15865Km-Stand / Ölfilter 4 Zylinder, Dichtung Ölablaßschraube, Motorenöl 5W-40 5L, </t>
  </si>
  <si>
    <t>1535Km-Stand / Ölfilter 4 Zylinder, Dichtung Ölablaßschraube, Motorenöl 5W-40 5L</t>
  </si>
  <si>
    <t>Total98Bär</t>
  </si>
  <si>
    <t>27770Km-Stand Kundendinst 30000km Ölfilter 4 Zylinder, Dichtung Ölablaßschraube, Motorenöl 5W-40 5L, Luftfilter, Polenfilter</t>
  </si>
  <si>
    <t>nachzahlung versicherung</t>
  </si>
  <si>
    <t>ShellV-Power</t>
  </si>
  <si>
    <t>до180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</si>
</sst>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1" fillId="0" borderId="0" xfId="0" applyFont="1"/>
    <xf numFmtId="1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abSelected="1" workbookViewId="0">
      <selection activeCell="I1" sqref="I1"/>
    </sheetView>
  </sheetViews>
  <sheetFormatPr defaultRowHeight="18.75" x14ac:dyDescent="0.3"/>
  <cols>
    <col min="1" max="1" width="14" style="4" customWidth="1"/>
    <col min="2" max="2" width="11.140625" style="4" customWidth="1"/>
    <col min="3" max="3" width="12.7109375" style="4" customWidth="1"/>
    <col min="4" max="4" width="12" style="4" customWidth="1"/>
    <col min="5" max="5" width="11.5703125" style="4" customWidth="1"/>
    <col min="6" max="6" width="12.85546875" style="4" customWidth="1"/>
    <col min="7" max="7" width="12.7109375" style="4" customWidth="1"/>
    <col min="8" max="8" width="15.7109375" style="4" customWidth="1"/>
    <col min="9" max="9" width="38.28515625" style="4" customWidth="1"/>
    <col min="10" max="10" width="15.5703125" style="4" customWidth="1"/>
    <col min="11" max="11" width="12" style="4" customWidth="1"/>
    <col min="12" max="12" width="184.42578125" style="4" customWidth="1"/>
    <col min="13" max="24" width="9.140625" style="4"/>
  </cols>
  <sheetData>
    <row r="1" spans="1:24" s="1" customFormat="1" ht="56.25" x14ac:dyDescent="0.3">
      <c r="A1" s="2" t="s">
        <v>2</v>
      </c>
      <c r="B1" s="2" t="s">
        <v>5</v>
      </c>
      <c r="C1" s="2" t="s">
        <v>6</v>
      </c>
      <c r="D1" s="2" t="s">
        <v>3</v>
      </c>
      <c r="E1" s="2" t="s">
        <v>4</v>
      </c>
      <c r="F1" s="2" t="s">
        <v>1</v>
      </c>
      <c r="G1" s="2" t="s">
        <v>0</v>
      </c>
      <c r="H1" s="2" t="s">
        <v>20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3">
      <c r="A2" s="3">
        <f>SUM(E2,G2,K2)</f>
        <v>39132.94</v>
      </c>
      <c r="D2" s="3">
        <f>SUM(D5:D306)</f>
        <v>3077.9099999999994</v>
      </c>
      <c r="E2" s="3">
        <f>SUM(E5:E306)</f>
        <v>4661.8900000000003</v>
      </c>
      <c r="F2" s="3">
        <f>ROUND((D2-D76)/B76*100,2)</f>
        <v>8.41</v>
      </c>
      <c r="G2" s="4">
        <v>30200</v>
      </c>
      <c r="H2" s="4">
        <f>ROUND(A2/B76,2)</f>
        <v>1.08</v>
      </c>
      <c r="K2" s="4">
        <f>SUM(K3:K34)</f>
        <v>4271.0499999999993</v>
      </c>
    </row>
    <row r="3" spans="1:24" x14ac:dyDescent="0.3">
      <c r="K3" s="4">
        <v>282</v>
      </c>
    </row>
    <row r="5" spans="1:24" x14ac:dyDescent="0.3">
      <c r="A5" s="5">
        <v>43220</v>
      </c>
      <c r="B5" s="4">
        <v>25</v>
      </c>
      <c r="C5" s="4">
        <v>1.4690000000000001</v>
      </c>
      <c r="D5" s="4">
        <v>63.82</v>
      </c>
      <c r="E5" s="4">
        <v>93.75</v>
      </c>
      <c r="F5" s="4">
        <f t="shared" ref="F5:F10" si="0">ROUND(D6/(B6-B5)*100,2)</f>
        <v>8.31</v>
      </c>
      <c r="G5" s="4" t="s">
        <v>8</v>
      </c>
    </row>
    <row r="6" spans="1:24" x14ac:dyDescent="0.3">
      <c r="A6" s="5">
        <v>43236</v>
      </c>
      <c r="B6" s="4">
        <v>623</v>
      </c>
      <c r="C6" s="4">
        <v>1.5589999999999999</v>
      </c>
      <c r="D6" s="4">
        <v>49.72</v>
      </c>
      <c r="E6" s="4">
        <v>77.510000000000005</v>
      </c>
      <c r="F6" s="4">
        <f>ROUND(D7/(B7-B6)*100,2)</f>
        <v>8.49</v>
      </c>
      <c r="G6" s="4" t="s">
        <v>7</v>
      </c>
      <c r="J6" s="5">
        <v>43216</v>
      </c>
      <c r="K6" s="4">
        <v>288.93</v>
      </c>
      <c r="L6" s="4" t="s">
        <v>30</v>
      </c>
    </row>
    <row r="7" spans="1:24" x14ac:dyDescent="0.3">
      <c r="A7" s="5">
        <v>43258</v>
      </c>
      <c r="B7" s="4">
        <v>1172</v>
      </c>
      <c r="C7" s="4">
        <v>1.649</v>
      </c>
      <c r="D7" s="4">
        <v>46.61</v>
      </c>
      <c r="E7" s="4">
        <v>76.86</v>
      </c>
      <c r="F7" s="4">
        <f t="shared" si="0"/>
        <v>9.18</v>
      </c>
      <c r="G7" s="4" t="s">
        <v>9</v>
      </c>
      <c r="I7" s="4" t="s">
        <v>11</v>
      </c>
      <c r="J7" s="5">
        <v>43266</v>
      </c>
      <c r="K7" s="4">
        <v>77.11</v>
      </c>
      <c r="L7" s="4" t="s">
        <v>38</v>
      </c>
    </row>
    <row r="8" spans="1:24" x14ac:dyDescent="0.3">
      <c r="A8" s="5">
        <v>43279</v>
      </c>
      <c r="B8" s="4">
        <v>1764</v>
      </c>
      <c r="C8" s="4">
        <v>1.659</v>
      </c>
      <c r="D8" s="4">
        <v>54.36</v>
      </c>
      <c r="E8" s="4">
        <v>90.18</v>
      </c>
      <c r="F8" s="4">
        <f t="shared" si="0"/>
        <v>9.75</v>
      </c>
      <c r="G8" s="4" t="s">
        <v>10</v>
      </c>
      <c r="J8" s="5">
        <v>43401</v>
      </c>
      <c r="K8" s="4">
        <v>1012.79</v>
      </c>
      <c r="L8" s="4" t="s">
        <v>19</v>
      </c>
    </row>
    <row r="9" spans="1:24" x14ac:dyDescent="0.3">
      <c r="A9" s="5">
        <v>43310</v>
      </c>
      <c r="B9" s="4">
        <v>2256</v>
      </c>
      <c r="C9" s="4">
        <v>1.629</v>
      </c>
      <c r="D9" s="4">
        <v>47.98</v>
      </c>
      <c r="E9" s="4">
        <v>78.16</v>
      </c>
      <c r="F9" s="4">
        <f t="shared" si="0"/>
        <v>9.08</v>
      </c>
      <c r="G9" s="4" t="s">
        <v>12</v>
      </c>
      <c r="I9" s="4" t="s">
        <v>14</v>
      </c>
      <c r="J9" s="5">
        <v>43405</v>
      </c>
      <c r="K9" s="4">
        <v>953.37</v>
      </c>
      <c r="L9" s="4" t="s">
        <v>29</v>
      </c>
    </row>
    <row r="10" spans="1:24" x14ac:dyDescent="0.3">
      <c r="A10" s="5">
        <v>43322</v>
      </c>
      <c r="B10" s="4">
        <v>2877</v>
      </c>
      <c r="C10" s="4">
        <v>1.5589999999999999</v>
      </c>
      <c r="D10" s="4">
        <v>56.39</v>
      </c>
      <c r="E10" s="4">
        <v>87.91</v>
      </c>
      <c r="F10" s="4">
        <f t="shared" si="0"/>
        <v>9.0399999999999991</v>
      </c>
      <c r="G10" s="4" t="s">
        <v>13</v>
      </c>
      <c r="J10" s="5">
        <v>43570</v>
      </c>
      <c r="K10" s="4">
        <v>212.3</v>
      </c>
      <c r="L10" s="4" t="s">
        <v>37</v>
      </c>
    </row>
    <row r="11" spans="1:24" x14ac:dyDescent="0.3">
      <c r="A11" s="5">
        <v>43344</v>
      </c>
      <c r="B11" s="4">
        <v>3479</v>
      </c>
      <c r="C11" s="4">
        <v>1.4990000000000001</v>
      </c>
      <c r="D11" s="4">
        <v>54.44</v>
      </c>
      <c r="E11" s="4">
        <v>81.61</v>
      </c>
      <c r="F11" s="4">
        <f>ROUND(D12/(B12-B11)*100,2)</f>
        <v>9.33</v>
      </c>
      <c r="G11" s="4" t="s">
        <v>15</v>
      </c>
      <c r="I11" s="4" t="s">
        <v>16</v>
      </c>
      <c r="J11" s="5">
        <v>43770</v>
      </c>
      <c r="K11" s="4">
        <v>974.14</v>
      </c>
      <c r="L11" s="4" t="s">
        <v>29</v>
      </c>
    </row>
    <row r="12" spans="1:24" x14ac:dyDescent="0.3">
      <c r="A12" s="5">
        <v>43358</v>
      </c>
      <c r="B12" s="4">
        <v>3915</v>
      </c>
      <c r="C12" s="4">
        <v>1.639</v>
      </c>
      <c r="D12" s="4">
        <v>40.67</v>
      </c>
      <c r="E12" s="4">
        <v>66.66</v>
      </c>
      <c r="F12" s="4">
        <f>ROUND(D13/(B13-B12)*100,2)</f>
        <v>10.17</v>
      </c>
      <c r="G12" s="4" t="s">
        <v>13</v>
      </c>
      <c r="J12" s="5">
        <v>43769</v>
      </c>
      <c r="K12" s="4">
        <v>390</v>
      </c>
      <c r="L12" s="4" t="s">
        <v>40</v>
      </c>
    </row>
    <row r="13" spans="1:24" x14ac:dyDescent="0.3">
      <c r="A13" s="5">
        <v>43365</v>
      </c>
      <c r="B13" s="4">
        <v>4071</v>
      </c>
      <c r="C13" s="4">
        <v>1.599</v>
      </c>
      <c r="D13" s="4">
        <v>15.87</v>
      </c>
      <c r="E13" s="4">
        <v>25.38</v>
      </c>
      <c r="F13" s="4">
        <f>ROUND(D14/(B14-B13)*100,2)</f>
        <v>8.66</v>
      </c>
      <c r="G13" s="4" t="s">
        <v>13</v>
      </c>
      <c r="J13" s="5">
        <v>43783</v>
      </c>
      <c r="K13" s="4">
        <v>80.41</v>
      </c>
      <c r="L13" s="4" t="s">
        <v>41</v>
      </c>
    </row>
    <row r="14" spans="1:24" x14ac:dyDescent="0.3">
      <c r="A14" s="5">
        <v>43375</v>
      </c>
      <c r="B14" s="4">
        <v>4487</v>
      </c>
      <c r="C14" s="4">
        <v>1.649</v>
      </c>
      <c r="D14" s="4">
        <v>36.01</v>
      </c>
      <c r="E14" s="4">
        <v>59.38</v>
      </c>
      <c r="F14" s="4">
        <f>ROUND(D15/(B15-B14+0.1)*100,2)</f>
        <v>8.32</v>
      </c>
      <c r="G14" s="4" t="s">
        <v>7</v>
      </c>
    </row>
    <row r="15" spans="1:24" x14ac:dyDescent="0.3">
      <c r="A15" s="5">
        <v>43385</v>
      </c>
      <c r="B15" s="4">
        <v>5172</v>
      </c>
      <c r="C15" s="4">
        <v>1.5189999999999999</v>
      </c>
      <c r="D15" s="4">
        <v>56.97</v>
      </c>
      <c r="E15" s="4">
        <v>86.54</v>
      </c>
      <c r="F15" s="4">
        <f>ROUND(D16/(B16-B15)*100,2)</f>
        <v>9.16</v>
      </c>
      <c r="G15" s="4" t="s">
        <v>17</v>
      </c>
    </row>
    <row r="16" spans="1:24" x14ac:dyDescent="0.3">
      <c r="A16" s="5">
        <v>43398</v>
      </c>
      <c r="B16" s="4">
        <v>5699</v>
      </c>
      <c r="C16" s="4">
        <v>1.569</v>
      </c>
      <c r="D16" s="4">
        <v>48.29</v>
      </c>
      <c r="E16" s="4">
        <v>75.77</v>
      </c>
      <c r="F16" s="4">
        <f>ROUND(D17/(B17-B16)*100,2)</f>
        <v>8.1999999999999993</v>
      </c>
      <c r="G16" s="4" t="s">
        <v>18</v>
      </c>
    </row>
    <row r="17" spans="1:7" x14ac:dyDescent="0.3">
      <c r="A17" s="5">
        <v>43404</v>
      </c>
      <c r="B17" s="4">
        <v>6017</v>
      </c>
      <c r="C17" s="4">
        <v>1.579</v>
      </c>
      <c r="D17" s="4">
        <v>26.09</v>
      </c>
      <c r="E17" s="4">
        <v>41.2</v>
      </c>
      <c r="F17" s="4">
        <f>ROUND(D18/(B18-B17+0.1)*100,2)</f>
        <v>8.15</v>
      </c>
      <c r="G17" s="4" t="s">
        <v>21</v>
      </c>
    </row>
    <row r="18" spans="1:7" x14ac:dyDescent="0.3">
      <c r="A18" s="5">
        <v>43411</v>
      </c>
      <c r="B18" s="4">
        <v>6676</v>
      </c>
      <c r="C18" s="4">
        <v>1.619</v>
      </c>
      <c r="D18" s="4">
        <v>53.72</v>
      </c>
      <c r="E18" s="4">
        <v>86.97</v>
      </c>
      <c r="F18" s="4">
        <f>ROUND(D19/(B19-B18+0.1)*100,2)</f>
        <v>8.6300000000000008</v>
      </c>
      <c r="G18" s="4" t="s">
        <v>22</v>
      </c>
    </row>
    <row r="19" spans="1:7" x14ac:dyDescent="0.3">
      <c r="A19" s="5">
        <v>43424</v>
      </c>
      <c r="B19" s="4">
        <v>7335</v>
      </c>
      <c r="C19" s="4">
        <v>1.5489999999999999</v>
      </c>
      <c r="D19" s="4">
        <v>56.87</v>
      </c>
      <c r="E19" s="4">
        <v>88.09</v>
      </c>
      <c r="F19" s="4">
        <f>ROUND(D20/(B20-B19+0.1)*100,2)</f>
        <v>8.11</v>
      </c>
      <c r="G19" s="4" t="s">
        <v>22</v>
      </c>
    </row>
    <row r="20" spans="1:7" x14ac:dyDescent="0.3">
      <c r="A20" s="5">
        <v>43435</v>
      </c>
      <c r="B20" s="4">
        <v>7934</v>
      </c>
      <c r="C20" s="4">
        <v>1.4890000000000001</v>
      </c>
      <c r="D20" s="4">
        <v>48.59</v>
      </c>
      <c r="E20" s="4">
        <v>72.349999999999994</v>
      </c>
      <c r="F20" s="4">
        <f>ROUND(D21/(B21-B20+0.1)*100,2)</f>
        <v>8.67</v>
      </c>
      <c r="G20" s="4" t="s">
        <v>17</v>
      </c>
    </row>
    <row r="21" spans="1:7" x14ac:dyDescent="0.3">
      <c r="A21" s="5">
        <v>43444</v>
      </c>
      <c r="B21" s="4">
        <v>8451</v>
      </c>
      <c r="C21" s="4">
        <v>1.649</v>
      </c>
      <c r="D21" s="4">
        <v>44.81</v>
      </c>
      <c r="E21" s="4">
        <v>73.89</v>
      </c>
      <c r="F21" s="4">
        <f>ROUND(D22/(B22-B21+0.1)*100,2)</f>
        <v>8.77</v>
      </c>
      <c r="G21" s="4" t="s">
        <v>24</v>
      </c>
    </row>
    <row r="22" spans="1:7" x14ac:dyDescent="0.3">
      <c r="A22" s="5">
        <v>43451</v>
      </c>
      <c r="B22" s="4">
        <v>8810</v>
      </c>
      <c r="C22" s="4">
        <v>1.609</v>
      </c>
      <c r="D22" s="4">
        <v>31.51</v>
      </c>
      <c r="E22" s="4">
        <v>50.7</v>
      </c>
      <c r="F22" s="4">
        <f>ROUND(D23/(B23-B22)*100,2)</f>
        <v>8.84</v>
      </c>
      <c r="G22" s="4" t="s">
        <v>24</v>
      </c>
    </row>
    <row r="23" spans="1:7" x14ac:dyDescent="0.3">
      <c r="A23" s="4" t="s">
        <v>23</v>
      </c>
      <c r="B23" s="4">
        <v>9306</v>
      </c>
      <c r="C23" s="4">
        <v>1.4490000000000001</v>
      </c>
      <c r="D23" s="4">
        <v>43.84</v>
      </c>
      <c r="E23" s="4">
        <v>65.72</v>
      </c>
      <c r="F23" s="4">
        <f>ROUND(D24/(B24-B23)*100,2)</f>
        <v>8.9499999999999993</v>
      </c>
      <c r="G23" s="4" t="s">
        <v>24</v>
      </c>
    </row>
    <row r="24" spans="1:7" x14ac:dyDescent="0.3">
      <c r="A24" s="5">
        <v>43475</v>
      </c>
      <c r="B24" s="4">
        <v>9749</v>
      </c>
      <c r="C24" s="4">
        <v>1.5289999999999999</v>
      </c>
      <c r="D24" s="4">
        <v>39.659999999999997</v>
      </c>
      <c r="E24" s="4">
        <v>60.64</v>
      </c>
      <c r="F24" s="4">
        <f>ROUND(D25/(B25-B24+0.000001)*100,2)</f>
        <v>7.78</v>
      </c>
      <c r="G24" s="4" t="s">
        <v>24</v>
      </c>
    </row>
    <row r="25" spans="1:7" x14ac:dyDescent="0.3">
      <c r="A25" s="5">
        <v>43484</v>
      </c>
      <c r="B25" s="4">
        <v>10244</v>
      </c>
      <c r="C25" s="4">
        <v>1.5089999999999999</v>
      </c>
      <c r="D25" s="4">
        <v>38.520000000000003</v>
      </c>
      <c r="E25" s="4">
        <v>58.13</v>
      </c>
      <c r="F25" s="4">
        <f>ROUND(D26/(B26-B25+0.000001)*100,2)</f>
        <v>8.33</v>
      </c>
      <c r="G25" s="4" t="s">
        <v>24</v>
      </c>
    </row>
    <row r="26" spans="1:7" x14ac:dyDescent="0.3">
      <c r="A26" s="5">
        <v>43491</v>
      </c>
      <c r="B26" s="4">
        <v>10728</v>
      </c>
      <c r="C26" s="4">
        <v>1.4490000000000001</v>
      </c>
      <c r="D26" s="4">
        <v>40.299999999999997</v>
      </c>
      <c r="E26" s="4">
        <v>58.39</v>
      </c>
      <c r="F26" s="4">
        <f>ROUND(D27/(B27-B26+0.0000001)*100,2)</f>
        <v>7.79</v>
      </c>
      <c r="G26" s="4" t="s">
        <v>25</v>
      </c>
    </row>
    <row r="27" spans="1:7" x14ac:dyDescent="0.3">
      <c r="A27" s="5">
        <v>43498</v>
      </c>
      <c r="B27" s="4">
        <v>11288</v>
      </c>
      <c r="C27" s="4">
        <v>1.399</v>
      </c>
      <c r="D27" s="4">
        <v>43.63</v>
      </c>
      <c r="E27" s="4">
        <v>61.04</v>
      </c>
      <c r="F27" s="4">
        <f>ROUND(D28/(B28-B27)*100,2)</f>
        <v>8.06</v>
      </c>
      <c r="G27" s="4" t="s">
        <v>26</v>
      </c>
    </row>
    <row r="28" spans="1:7" x14ac:dyDescent="0.3">
      <c r="A28" s="5">
        <v>43506</v>
      </c>
      <c r="B28" s="4">
        <v>11902</v>
      </c>
      <c r="C28" s="4">
        <v>1.379</v>
      </c>
      <c r="D28" s="4">
        <v>49.48</v>
      </c>
      <c r="E28" s="4">
        <v>68.23</v>
      </c>
      <c r="F28" s="4">
        <f>ROUND(D29/(B29-B28)*100,2)</f>
        <v>8.5500000000000007</v>
      </c>
      <c r="G28" s="4" t="s">
        <v>26</v>
      </c>
    </row>
    <row r="29" spans="1:7" x14ac:dyDescent="0.3">
      <c r="A29" s="5">
        <v>43512</v>
      </c>
      <c r="B29" s="4">
        <v>12200</v>
      </c>
      <c r="C29" s="4">
        <v>1.4890000000000001</v>
      </c>
      <c r="D29" s="4">
        <v>25.48</v>
      </c>
      <c r="E29" s="4">
        <v>37.94</v>
      </c>
      <c r="F29" s="4">
        <f>ROUND(D30/(B30-B29+0.00000001)*100,2)</f>
        <v>7.73</v>
      </c>
      <c r="G29" s="4" t="s">
        <v>24</v>
      </c>
    </row>
    <row r="30" spans="1:7" x14ac:dyDescent="0.3">
      <c r="A30" s="5">
        <v>43520</v>
      </c>
      <c r="B30" s="4">
        <v>12694</v>
      </c>
      <c r="C30" s="4">
        <v>1.4990000000000001</v>
      </c>
      <c r="D30" s="4">
        <v>38.18</v>
      </c>
      <c r="E30" s="4">
        <v>57.23</v>
      </c>
      <c r="F30" s="4">
        <f>ROUND(D31/(B31-B30)*100,2)</f>
        <v>6.99</v>
      </c>
      <c r="G30" s="4" t="s">
        <v>24</v>
      </c>
    </row>
    <row r="31" spans="1:7" x14ac:dyDescent="0.3">
      <c r="A31" s="5">
        <v>43525</v>
      </c>
      <c r="B31" s="4">
        <v>12964</v>
      </c>
      <c r="C31" s="4">
        <v>1.49</v>
      </c>
      <c r="D31" s="4">
        <v>18.87</v>
      </c>
      <c r="E31" s="4">
        <v>28.29</v>
      </c>
      <c r="F31" s="4">
        <f>ROUND(D32/(B32-B31)*100,2)</f>
        <v>8.19</v>
      </c>
      <c r="G31" s="4" t="s">
        <v>24</v>
      </c>
    </row>
    <row r="32" spans="1:7" x14ac:dyDescent="0.3">
      <c r="A32" s="5">
        <v>43530</v>
      </c>
      <c r="B32" s="4">
        <v>13653</v>
      </c>
      <c r="C32" s="4">
        <v>1.4390000000000001</v>
      </c>
      <c r="D32" s="4">
        <v>56.43</v>
      </c>
      <c r="E32" s="4">
        <v>81.2</v>
      </c>
      <c r="F32" s="4">
        <f>ROUND(D33/(B33-B32+0.00000001)*100,2)</f>
        <v>8.26</v>
      </c>
      <c r="G32" s="4" t="s">
        <v>27</v>
      </c>
    </row>
    <row r="33" spans="1:8" x14ac:dyDescent="0.3">
      <c r="A33" s="5">
        <v>43541</v>
      </c>
      <c r="B33" s="4">
        <v>14321</v>
      </c>
      <c r="C33" s="4">
        <v>1.5289999999999999</v>
      </c>
      <c r="D33" s="4">
        <v>55.21</v>
      </c>
      <c r="E33" s="4">
        <v>84.42</v>
      </c>
      <c r="F33" s="4">
        <f t="shared" ref="F33:F38" si="1">ROUND(D34/(B34-B33)*100,2)</f>
        <v>7.98</v>
      </c>
      <c r="G33" s="4" t="s">
        <v>24</v>
      </c>
    </row>
    <row r="34" spans="1:8" x14ac:dyDescent="0.3">
      <c r="A34" s="5">
        <v>43548</v>
      </c>
      <c r="B34" s="4">
        <v>14719</v>
      </c>
      <c r="C34" s="4">
        <v>1.5089999999999999</v>
      </c>
      <c r="D34" s="4">
        <v>31.75</v>
      </c>
      <c r="E34" s="4">
        <v>47.91</v>
      </c>
      <c r="F34" s="4">
        <f t="shared" si="1"/>
        <v>7.62</v>
      </c>
      <c r="G34" s="4" t="s">
        <v>28</v>
      </c>
    </row>
    <row r="35" spans="1:8" x14ac:dyDescent="0.3">
      <c r="A35" s="5">
        <v>43557</v>
      </c>
      <c r="B35" s="4">
        <v>15193</v>
      </c>
      <c r="C35" s="4">
        <v>1.4890000000000001</v>
      </c>
      <c r="D35" s="4">
        <v>36.1</v>
      </c>
      <c r="E35" s="4">
        <v>53.75</v>
      </c>
      <c r="F35" s="4">
        <f t="shared" si="1"/>
        <v>7.98</v>
      </c>
      <c r="G35" s="4" t="s">
        <v>13</v>
      </c>
    </row>
    <row r="36" spans="1:8" x14ac:dyDescent="0.3">
      <c r="A36" s="5">
        <v>43571</v>
      </c>
      <c r="B36" s="4">
        <v>15883</v>
      </c>
      <c r="C36" s="4">
        <v>1.5189999999999999</v>
      </c>
      <c r="D36" s="4">
        <v>55.06</v>
      </c>
      <c r="E36" s="4">
        <v>83.64</v>
      </c>
      <c r="F36" s="4">
        <f t="shared" si="1"/>
        <v>8.0500000000000007</v>
      </c>
      <c r="G36" s="4" t="s">
        <v>17</v>
      </c>
    </row>
    <row r="37" spans="1:8" x14ac:dyDescent="0.3">
      <c r="A37" s="5">
        <v>43581</v>
      </c>
      <c r="B37" s="4">
        <v>16531</v>
      </c>
      <c r="C37" s="4">
        <v>1.4790000000000001</v>
      </c>
      <c r="D37" s="4">
        <v>52.19</v>
      </c>
      <c r="E37" s="4">
        <v>77.19</v>
      </c>
      <c r="F37" s="4">
        <f t="shared" si="1"/>
        <v>8.26</v>
      </c>
      <c r="G37" s="4" t="s">
        <v>17</v>
      </c>
    </row>
    <row r="38" spans="1:8" x14ac:dyDescent="0.3">
      <c r="A38" s="5">
        <v>43593</v>
      </c>
      <c r="B38" s="4">
        <v>17158</v>
      </c>
      <c r="C38" s="4">
        <v>1.619</v>
      </c>
      <c r="D38" s="4">
        <v>51.78</v>
      </c>
      <c r="E38" s="4">
        <v>83.83</v>
      </c>
      <c r="F38" s="4">
        <f t="shared" si="1"/>
        <v>8.51</v>
      </c>
      <c r="G38" s="4" t="s">
        <v>31</v>
      </c>
      <c r="H38" s="4">
        <f>ROUND(((D2-D38)/B38)*100,2)</f>
        <v>17.64</v>
      </c>
    </row>
    <row r="39" spans="1:8" x14ac:dyDescent="0.3">
      <c r="A39" s="5">
        <v>43601</v>
      </c>
      <c r="B39" s="4">
        <v>17663</v>
      </c>
      <c r="C39" s="4">
        <v>1.4990000000000001</v>
      </c>
      <c r="D39" s="4">
        <v>42.99</v>
      </c>
      <c r="E39" s="4">
        <v>64.44</v>
      </c>
      <c r="F39" s="4">
        <f>ROUND(D40/(B40-B39)*100,2)</f>
        <v>8.0500000000000007</v>
      </c>
      <c r="G39" s="4" t="s">
        <v>22</v>
      </c>
    </row>
    <row r="40" spans="1:8" x14ac:dyDescent="0.3">
      <c r="A40" s="5">
        <v>43616</v>
      </c>
      <c r="B40" s="4">
        <v>18332</v>
      </c>
      <c r="C40" s="4">
        <v>1.5089999999999999</v>
      </c>
      <c r="D40" s="4">
        <v>53.87</v>
      </c>
      <c r="E40" s="4">
        <v>81.290000000000006</v>
      </c>
      <c r="F40" s="4">
        <f>ROUND(D41/(B41-B40)*100,2)</f>
        <v>8.09</v>
      </c>
      <c r="G40" s="4" t="s">
        <v>17</v>
      </c>
      <c r="H40" s="4">
        <f>ROUND(((D2-D40)/B40)*100,2)</f>
        <v>16.5</v>
      </c>
    </row>
    <row r="41" spans="1:8" x14ac:dyDescent="0.3">
      <c r="A41" s="5">
        <v>43629</v>
      </c>
      <c r="B41" s="4">
        <v>18907</v>
      </c>
      <c r="C41" s="4">
        <v>1.4490000000000001</v>
      </c>
      <c r="D41" s="4">
        <v>46.54</v>
      </c>
      <c r="E41" s="4">
        <v>67.44</v>
      </c>
      <c r="F41" s="4">
        <f>ROUND(D41/(B41-B40)*100,2)</f>
        <v>8.09</v>
      </c>
      <c r="G41" s="4" t="s">
        <v>17</v>
      </c>
      <c r="H41" s="4">
        <f>ROUND(((D2-D48)/B48)*100,2)</f>
        <v>13.67</v>
      </c>
    </row>
    <row r="42" spans="1:8" x14ac:dyDescent="0.3">
      <c r="A42" s="5">
        <v>43631</v>
      </c>
      <c r="B42" s="4">
        <v>19500</v>
      </c>
      <c r="C42" s="4">
        <v>1.6990000000000001</v>
      </c>
      <c r="D42" s="4">
        <v>45.24</v>
      </c>
      <c r="E42" s="4">
        <v>76.86</v>
      </c>
      <c r="F42" s="4">
        <f>ROUND(D42/(B42-B41)*100,2)</f>
        <v>7.63</v>
      </c>
      <c r="G42" s="4" t="s">
        <v>32</v>
      </c>
    </row>
    <row r="43" spans="1:8" x14ac:dyDescent="0.3">
      <c r="A43" s="5">
        <v>43636</v>
      </c>
      <c r="B43" s="4">
        <v>19731</v>
      </c>
      <c r="C43" s="4">
        <v>1.579</v>
      </c>
      <c r="D43" s="4">
        <v>17.79</v>
      </c>
      <c r="E43" s="4">
        <v>28.09</v>
      </c>
      <c r="F43" s="4">
        <f>ROUND(D43/(B43-B42)*100,2)</f>
        <v>7.7</v>
      </c>
      <c r="G43" s="4" t="s">
        <v>33</v>
      </c>
    </row>
    <row r="44" spans="1:8" x14ac:dyDescent="0.3">
      <c r="A44" s="5">
        <v>43637</v>
      </c>
      <c r="B44" s="4">
        <v>20359</v>
      </c>
      <c r="C44" s="4">
        <v>1.5489999999999999</v>
      </c>
      <c r="D44" s="4">
        <v>52.68</v>
      </c>
      <c r="E44" s="4">
        <v>81.599999999999994</v>
      </c>
      <c r="F44" s="4">
        <f>ROUND(D44/(B44-B43)*100,2)</f>
        <v>8.39</v>
      </c>
      <c r="G44" s="4" t="s">
        <v>34</v>
      </c>
    </row>
    <row r="45" spans="1:8" x14ac:dyDescent="0.3">
      <c r="A45" s="5">
        <v>43648</v>
      </c>
      <c r="B45" s="4">
        <v>20825</v>
      </c>
      <c r="C45" s="4">
        <v>1</v>
      </c>
      <c r="D45" s="4">
        <v>45</v>
      </c>
      <c r="E45" s="4">
        <v>70</v>
      </c>
    </row>
    <row r="46" spans="1:8" x14ac:dyDescent="0.3">
      <c r="A46" s="5">
        <v>43655</v>
      </c>
      <c r="B46" s="4">
        <v>21162</v>
      </c>
      <c r="C46" s="4">
        <v>1.599</v>
      </c>
      <c r="D46" s="4">
        <v>27.16</v>
      </c>
      <c r="E46" s="4">
        <v>43.43</v>
      </c>
      <c r="G46" s="4" t="s">
        <v>35</v>
      </c>
    </row>
    <row r="47" spans="1:8" x14ac:dyDescent="0.3">
      <c r="A47" s="5">
        <v>43658</v>
      </c>
      <c r="B47" s="4">
        <v>21773</v>
      </c>
      <c r="C47" s="4">
        <v>1.5489999999999999</v>
      </c>
      <c r="D47" s="4">
        <v>51.54</v>
      </c>
      <c r="E47" s="4">
        <v>79.84</v>
      </c>
      <c r="G47" s="4" t="s">
        <v>35</v>
      </c>
    </row>
    <row r="48" spans="1:8" x14ac:dyDescent="0.3">
      <c r="A48" s="5">
        <v>43666</v>
      </c>
      <c r="B48" s="4">
        <v>22239</v>
      </c>
      <c r="C48" s="4">
        <v>1.5289999999999999</v>
      </c>
      <c r="D48" s="4">
        <v>37.69</v>
      </c>
      <c r="E48" s="4">
        <v>57.63</v>
      </c>
      <c r="G48" s="4" t="s">
        <v>35</v>
      </c>
    </row>
    <row r="49" spans="1:8" x14ac:dyDescent="0.3">
      <c r="A49" s="5">
        <v>43675</v>
      </c>
      <c r="B49" s="4">
        <v>22746</v>
      </c>
      <c r="C49" s="4">
        <v>1.5189999999999999</v>
      </c>
      <c r="D49" s="4">
        <v>43.03</v>
      </c>
      <c r="E49" s="4">
        <v>65.36</v>
      </c>
      <c r="G49" s="4" t="s">
        <v>34</v>
      </c>
    </row>
    <row r="50" spans="1:8" x14ac:dyDescent="0.3">
      <c r="A50" s="5">
        <v>43685</v>
      </c>
      <c r="B50" s="4">
        <v>23488</v>
      </c>
      <c r="C50" s="4">
        <v>1.369</v>
      </c>
      <c r="D50" s="4">
        <v>54.43</v>
      </c>
      <c r="E50" s="4">
        <v>74.510000000000005</v>
      </c>
      <c r="F50" s="4">
        <f>ROUND(D50/(B50-B49)*100,2)</f>
        <v>7.34</v>
      </c>
      <c r="G50" s="4" t="s">
        <v>34</v>
      </c>
      <c r="H50" s="4">
        <f>ROUND(((D2-D54)/B54)*100,2)</f>
        <v>11.77</v>
      </c>
    </row>
    <row r="51" spans="1:8" x14ac:dyDescent="0.3">
      <c r="A51" s="5">
        <v>43692</v>
      </c>
      <c r="B51" s="4">
        <v>23942</v>
      </c>
      <c r="C51" s="4">
        <v>1.379</v>
      </c>
      <c r="D51" s="4">
        <v>39.58</v>
      </c>
      <c r="E51" s="4">
        <v>54.58</v>
      </c>
      <c r="F51" s="4">
        <f>ROUND(D51/(B51-B50)*100,2)</f>
        <v>8.7200000000000006</v>
      </c>
      <c r="G51" s="4" t="s">
        <v>36</v>
      </c>
    </row>
    <row r="52" spans="1:8" x14ac:dyDescent="0.3">
      <c r="A52" s="5">
        <v>43709</v>
      </c>
      <c r="B52" s="4">
        <v>24453</v>
      </c>
      <c r="C52" s="4">
        <v>1.4890000000000001</v>
      </c>
      <c r="D52" s="4">
        <v>46</v>
      </c>
      <c r="E52" s="4">
        <v>68.489999999999995</v>
      </c>
      <c r="F52" s="4">
        <f>ROUND(D52/(B52-B51)*100,2)</f>
        <v>9</v>
      </c>
      <c r="G52" s="4" t="s">
        <v>35</v>
      </c>
    </row>
    <row r="53" spans="1:8" x14ac:dyDescent="0.3">
      <c r="A53" s="5">
        <v>43719</v>
      </c>
      <c r="B53" s="4">
        <v>25025</v>
      </c>
      <c r="C53" s="4">
        <v>1.4990000000000001</v>
      </c>
      <c r="D53" s="4">
        <v>46.95</v>
      </c>
      <c r="E53" s="4">
        <v>70.38</v>
      </c>
      <c r="F53" s="4">
        <f>ROUND(D53/(B53-B52)*100,2)</f>
        <v>8.2100000000000009</v>
      </c>
      <c r="G53" s="4" t="s">
        <v>35</v>
      </c>
    </row>
    <row r="54" spans="1:8" x14ac:dyDescent="0.3">
      <c r="A54" s="5">
        <v>43731</v>
      </c>
      <c r="B54" s="4">
        <v>25685</v>
      </c>
      <c r="C54" s="4">
        <v>1.589</v>
      </c>
      <c r="D54" s="4">
        <v>55.15</v>
      </c>
      <c r="E54" s="4">
        <v>87.63</v>
      </c>
      <c r="F54" s="4">
        <f>ROUND(D54/(B54-B53)*100,2)</f>
        <v>8.36</v>
      </c>
      <c r="G54" s="4" t="s">
        <v>24</v>
      </c>
    </row>
    <row r="55" spans="1:8" x14ac:dyDescent="0.3">
      <c r="A55" s="5">
        <v>43741</v>
      </c>
      <c r="B55" s="4">
        <v>26176</v>
      </c>
      <c r="C55" s="4">
        <v>1.5589999999999999</v>
      </c>
      <c r="D55" s="4">
        <v>37.71</v>
      </c>
      <c r="E55" s="4">
        <v>58.79</v>
      </c>
      <c r="G55" s="4" t="s">
        <v>24</v>
      </c>
    </row>
    <row r="56" spans="1:8" x14ac:dyDescent="0.3">
      <c r="A56" s="5">
        <v>43751</v>
      </c>
      <c r="B56" s="4">
        <v>26642</v>
      </c>
      <c r="C56" s="4">
        <v>1.4690000000000001</v>
      </c>
      <c r="D56" s="4">
        <v>40.619999999999997</v>
      </c>
      <c r="E56" s="4">
        <v>59.67</v>
      </c>
      <c r="G56" s="4" t="s">
        <v>39</v>
      </c>
    </row>
    <row r="57" spans="1:8" x14ac:dyDescent="0.3">
      <c r="A57" s="5">
        <v>43762</v>
      </c>
      <c r="B57" s="4">
        <v>27176</v>
      </c>
      <c r="C57" s="4">
        <v>1.4490000000000001</v>
      </c>
      <c r="D57" s="4">
        <v>41.52</v>
      </c>
      <c r="E57" s="4">
        <v>60.16</v>
      </c>
      <c r="G57" s="4" t="s">
        <v>35</v>
      </c>
    </row>
    <row r="58" spans="1:8" x14ac:dyDescent="0.3">
      <c r="A58" s="5">
        <v>43769</v>
      </c>
      <c r="B58" s="4">
        <v>27767</v>
      </c>
      <c r="C58" s="4">
        <v>1.4790000000000001</v>
      </c>
      <c r="D58" s="4">
        <v>53.14</v>
      </c>
      <c r="E58" s="4">
        <v>78.59</v>
      </c>
      <c r="F58" s="4">
        <f t="shared" ref="F58:F63" si="2">ROUND(D58/(B58-B57)*100,2)</f>
        <v>8.99</v>
      </c>
      <c r="G58" s="4" t="s">
        <v>39</v>
      </c>
    </row>
    <row r="59" spans="1:8" x14ac:dyDescent="0.3">
      <c r="A59" s="5">
        <v>43778</v>
      </c>
      <c r="B59" s="4">
        <v>28142</v>
      </c>
      <c r="C59" s="4">
        <v>1.4690000000000001</v>
      </c>
      <c r="D59" s="4">
        <v>30.64</v>
      </c>
      <c r="E59" s="4">
        <v>45.01</v>
      </c>
      <c r="F59" s="4">
        <f t="shared" si="2"/>
        <v>8.17</v>
      </c>
      <c r="G59" s="4" t="s">
        <v>35</v>
      </c>
    </row>
    <row r="60" spans="1:8" x14ac:dyDescent="0.3">
      <c r="A60" s="5">
        <v>43789</v>
      </c>
      <c r="B60" s="4">
        <v>28818</v>
      </c>
      <c r="C60" s="4">
        <v>1.599</v>
      </c>
      <c r="D60" s="4">
        <v>52.16</v>
      </c>
      <c r="E60" s="4">
        <v>89.74</v>
      </c>
      <c r="F60" s="4">
        <f t="shared" si="2"/>
        <v>7.72</v>
      </c>
      <c r="G60" s="4" t="s">
        <v>42</v>
      </c>
    </row>
    <row r="61" spans="1:8" x14ac:dyDescent="0.3">
      <c r="A61" s="5">
        <v>43802</v>
      </c>
      <c r="B61" s="4">
        <v>29466</v>
      </c>
      <c r="C61" s="4">
        <v>1.589</v>
      </c>
      <c r="D61" s="4">
        <v>53.21</v>
      </c>
      <c r="E61" s="4">
        <v>84.55</v>
      </c>
      <c r="F61" s="4">
        <f t="shared" si="2"/>
        <v>8.2100000000000009</v>
      </c>
      <c r="G61" s="4" t="s">
        <v>42</v>
      </c>
    </row>
    <row r="62" spans="1:8" x14ac:dyDescent="0.3">
      <c r="A62" s="5">
        <v>43814</v>
      </c>
      <c r="B62" s="4">
        <v>30068</v>
      </c>
      <c r="C62" s="4">
        <v>1.5289999999999999</v>
      </c>
      <c r="D62" s="4">
        <v>48.86</v>
      </c>
      <c r="E62" s="4">
        <v>74.709999999999994</v>
      </c>
      <c r="F62" s="4">
        <f t="shared" si="2"/>
        <v>8.1199999999999992</v>
      </c>
      <c r="G62" s="4" t="s">
        <v>35</v>
      </c>
    </row>
    <row r="63" spans="1:8" x14ac:dyDescent="0.3">
      <c r="A63" s="5">
        <v>43818</v>
      </c>
      <c r="B63" s="4">
        <v>30344</v>
      </c>
      <c r="C63" s="4">
        <v>1.5089999999999999</v>
      </c>
      <c r="D63" s="4">
        <v>20.47</v>
      </c>
      <c r="E63" s="4">
        <v>30.89</v>
      </c>
      <c r="F63" s="4">
        <f t="shared" si="2"/>
        <v>7.42</v>
      </c>
      <c r="G63" s="4" t="s">
        <v>35</v>
      </c>
    </row>
    <row r="64" spans="1:8" x14ac:dyDescent="0.3">
      <c r="A64" s="5">
        <v>43826</v>
      </c>
      <c r="B64" s="4">
        <v>30664</v>
      </c>
      <c r="C64" s="4">
        <v>1.579</v>
      </c>
      <c r="D64" s="4">
        <v>27.69</v>
      </c>
      <c r="E64" s="4">
        <v>43.72</v>
      </c>
      <c r="F64" s="4">
        <f>ROUND(D64/(B64-B63)*100,2)</f>
        <v>8.65</v>
      </c>
    </row>
    <row r="65" spans="1:7" x14ac:dyDescent="0.3">
      <c r="A65" s="5">
        <v>43829</v>
      </c>
      <c r="B65" s="4">
        <v>31220</v>
      </c>
      <c r="C65" s="4">
        <v>1.569</v>
      </c>
      <c r="D65" s="4">
        <v>51.73</v>
      </c>
      <c r="E65" s="4">
        <v>81.16</v>
      </c>
      <c r="F65" s="4">
        <f>ROUND(D65/(B65-B64)*100,2)</f>
        <v>9.3000000000000007</v>
      </c>
    </row>
    <row r="66" spans="1:7" x14ac:dyDescent="0.3">
      <c r="A66" s="5">
        <v>43830</v>
      </c>
      <c r="B66" s="4">
        <v>31578</v>
      </c>
      <c r="C66" s="4">
        <v>1.6890000000000001</v>
      </c>
      <c r="D66" s="4">
        <v>14.79</v>
      </c>
      <c r="E66" s="4">
        <v>24.98</v>
      </c>
    </row>
    <row r="67" spans="1:7" x14ac:dyDescent="0.3">
      <c r="A67" s="5">
        <v>43830</v>
      </c>
      <c r="B67" s="4">
        <v>31757</v>
      </c>
      <c r="C67" s="4">
        <v>1.5489999999999999</v>
      </c>
      <c r="D67" s="4">
        <v>35.799999999999997</v>
      </c>
      <c r="E67" s="4">
        <v>55.45</v>
      </c>
      <c r="F67" s="4">
        <f>ROUND((D67+D66)/(B67-B65)*100,2)</f>
        <v>9.42</v>
      </c>
      <c r="G67" s="4" t="s">
        <v>43</v>
      </c>
    </row>
    <row r="68" spans="1:7" x14ac:dyDescent="0.3">
      <c r="A68" s="5">
        <v>43839</v>
      </c>
      <c r="B68" s="4">
        <v>32151</v>
      </c>
      <c r="C68" s="4">
        <v>1.359</v>
      </c>
      <c r="D68" s="4">
        <v>33.340000000000003</v>
      </c>
      <c r="E68" s="4">
        <v>45.31</v>
      </c>
      <c r="F68" s="4">
        <f t="shared" ref="F68:F73" si="3">ROUND(D68/(B68-B67)*100,2)</f>
        <v>8.4600000000000009</v>
      </c>
    </row>
    <row r="69" spans="1:7" x14ac:dyDescent="0.3">
      <c r="A69" s="5">
        <v>43849</v>
      </c>
      <c r="B69" s="4">
        <v>32688</v>
      </c>
      <c r="C69" s="4">
        <v>1.4390000000000001</v>
      </c>
      <c r="D69" s="4">
        <v>40.81</v>
      </c>
      <c r="E69" s="4">
        <v>58.73</v>
      </c>
      <c r="F69" s="4">
        <f t="shared" si="3"/>
        <v>7.6</v>
      </c>
      <c r="G69" s="4" t="s">
        <v>35</v>
      </c>
    </row>
    <row r="70" spans="1:7" x14ac:dyDescent="0.3">
      <c r="A70" s="5">
        <v>43855</v>
      </c>
      <c r="B70" s="4">
        <v>33028</v>
      </c>
      <c r="C70" s="4">
        <v>1.339</v>
      </c>
      <c r="D70" s="4">
        <v>29.57</v>
      </c>
      <c r="E70" s="4">
        <v>39.590000000000003</v>
      </c>
      <c r="F70" s="4">
        <f t="shared" si="3"/>
        <v>8.6999999999999993</v>
      </c>
      <c r="G70" s="4" t="s">
        <v>26</v>
      </c>
    </row>
    <row r="71" spans="1:7" x14ac:dyDescent="0.3">
      <c r="A71" s="5">
        <v>43862</v>
      </c>
      <c r="B71" s="4">
        <v>33564</v>
      </c>
      <c r="C71" s="4">
        <v>1.359</v>
      </c>
      <c r="D71" s="4">
        <v>41.37</v>
      </c>
      <c r="E71" s="4">
        <v>56.22</v>
      </c>
      <c r="F71" s="4">
        <f t="shared" si="3"/>
        <v>7.72</v>
      </c>
    </row>
    <row r="72" spans="1:7" x14ac:dyDescent="0.3">
      <c r="A72" s="5">
        <v>43868</v>
      </c>
      <c r="B72" s="4">
        <v>34066</v>
      </c>
      <c r="C72" s="4">
        <v>1.339</v>
      </c>
      <c r="D72" s="4">
        <v>41.91</v>
      </c>
      <c r="E72" s="4">
        <v>56.12</v>
      </c>
      <c r="F72" s="4">
        <f t="shared" si="3"/>
        <v>8.35</v>
      </c>
    </row>
    <row r="73" spans="1:7" x14ac:dyDescent="0.3">
      <c r="A73" s="5">
        <v>43881</v>
      </c>
      <c r="B73" s="4">
        <v>34746</v>
      </c>
      <c r="C73" s="4">
        <v>1.389</v>
      </c>
      <c r="D73" s="4">
        <v>53.58</v>
      </c>
      <c r="E73" s="4">
        <v>74.42</v>
      </c>
      <c r="F73" s="4">
        <f t="shared" si="3"/>
        <v>7.88</v>
      </c>
    </row>
    <row r="74" spans="1:7" x14ac:dyDescent="0.3">
      <c r="A74" s="5">
        <v>43888</v>
      </c>
      <c r="B74" s="4">
        <v>35248</v>
      </c>
      <c r="C74" s="4">
        <v>1.369</v>
      </c>
      <c r="D74" s="4">
        <v>38.409999999999997</v>
      </c>
      <c r="E74" s="4">
        <v>52.58</v>
      </c>
      <c r="F74" s="4">
        <f>ROUND(D74/(B74-B73)*100,2)</f>
        <v>7.65</v>
      </c>
    </row>
    <row r="75" spans="1:7" x14ac:dyDescent="0.3">
      <c r="A75" s="5">
        <v>43897</v>
      </c>
      <c r="B75" s="4">
        <v>35739</v>
      </c>
      <c r="C75" s="4">
        <v>1.2989999999999999</v>
      </c>
      <c r="D75" s="4">
        <v>40.24</v>
      </c>
      <c r="E75" s="4">
        <v>52.27</v>
      </c>
      <c r="F75" s="4">
        <f>ROUND(D75/(B75-B74)*100,2)</f>
        <v>8.1999999999999993</v>
      </c>
    </row>
    <row r="76" spans="1:7" x14ac:dyDescent="0.3">
      <c r="A76" s="5">
        <v>43904</v>
      </c>
      <c r="B76" s="4">
        <v>36172</v>
      </c>
      <c r="C76" s="4">
        <v>1.409</v>
      </c>
      <c r="D76" s="4">
        <v>35.5</v>
      </c>
      <c r="E76" s="4">
        <v>47.2</v>
      </c>
      <c r="F76" s="4">
        <f>ROUND(D76/(B76-B75)*100,2)</f>
        <v>8.1999999999999993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2020-03-15T21:17:54Z</dcterms:modified>
</cp:coreProperties>
</file>